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97916E2F-995A-4857-BEC9-47D2E0A820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Kerosene'!$A$4:$BK$58</definedName>
    <definedName name="_xlnm._FilterDatabase" localSheetId="0" hidden="1">'Litre of Kerosene'!$A$3:$BL$57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42" i="1" l="1"/>
  <c r="BL42" i="1"/>
  <c r="BM41" i="1"/>
  <c r="BL41" i="1"/>
  <c r="BM40" i="1"/>
  <c r="BL40" i="1"/>
  <c r="BM39" i="1"/>
  <c r="BL39" i="1"/>
  <c r="BM38" i="1"/>
  <c r="BL38" i="1"/>
  <c r="BM37" i="1"/>
  <c r="BL37" i="1"/>
  <c r="BM36" i="1"/>
  <c r="BL36" i="1"/>
  <c r="BM35" i="1"/>
  <c r="BL35" i="1"/>
  <c r="BM34" i="1"/>
  <c r="BL34" i="1"/>
  <c r="BM33" i="1"/>
  <c r="BL33" i="1"/>
  <c r="BM32" i="1"/>
  <c r="BL32" i="1"/>
  <c r="BM31" i="1"/>
  <c r="BL31" i="1"/>
  <c r="BM30" i="1"/>
  <c r="BL30" i="1"/>
  <c r="BM29" i="1"/>
  <c r="BL29" i="1"/>
  <c r="BM28" i="1"/>
  <c r="BL28" i="1"/>
  <c r="BM27" i="1"/>
  <c r="BL27" i="1"/>
  <c r="BM26" i="1"/>
  <c r="BL26" i="1"/>
  <c r="BM25" i="1"/>
  <c r="BL25" i="1"/>
  <c r="BM24" i="1"/>
  <c r="BL24" i="1"/>
  <c r="BM23" i="1"/>
  <c r="BL23" i="1"/>
  <c r="BM22" i="1"/>
  <c r="BL22" i="1"/>
  <c r="BM21" i="1"/>
  <c r="BL21" i="1"/>
  <c r="BM20" i="1"/>
  <c r="BL20" i="1"/>
  <c r="BM19" i="1"/>
  <c r="BL19" i="1"/>
  <c r="BM18" i="1"/>
  <c r="BL18" i="1"/>
  <c r="BM17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M42" i="2"/>
  <c r="BL42" i="2"/>
  <c r="BM41" i="2"/>
  <c r="BL41" i="2"/>
  <c r="BM40" i="2"/>
  <c r="BL40" i="2"/>
  <c r="BM39" i="2"/>
  <c r="BL39" i="2"/>
  <c r="BM38" i="2"/>
  <c r="BL38" i="2"/>
  <c r="BM37" i="2"/>
  <c r="BL37" i="2"/>
  <c r="BM36" i="2"/>
  <c r="BL36" i="2"/>
  <c r="BM35" i="2"/>
  <c r="BL35" i="2"/>
  <c r="BM34" i="2"/>
  <c r="BL34" i="2"/>
  <c r="BM33" i="2"/>
  <c r="BL33" i="2"/>
  <c r="BM32" i="2"/>
  <c r="BL32" i="2"/>
  <c r="BM31" i="2"/>
  <c r="BL31" i="2"/>
  <c r="BM30" i="2"/>
  <c r="BL30" i="2"/>
  <c r="BM29" i="2"/>
  <c r="BL29" i="2"/>
  <c r="BM28" i="2"/>
  <c r="BL28" i="2"/>
  <c r="BM27" i="2"/>
  <c r="BL27" i="2"/>
  <c r="BM26" i="2"/>
  <c r="BL26" i="2"/>
  <c r="BM25" i="2"/>
  <c r="BL25" i="2"/>
  <c r="BM24" i="2"/>
  <c r="BL24" i="2"/>
  <c r="BM23" i="2"/>
  <c r="BL23" i="2"/>
  <c r="BM22" i="2"/>
  <c r="BL22" i="2"/>
  <c r="BM21" i="2"/>
  <c r="BL21" i="2"/>
  <c r="BM20" i="2"/>
  <c r="BL20" i="2"/>
  <c r="BM19" i="2"/>
  <c r="BL19" i="2"/>
  <c r="BM18" i="2"/>
  <c r="BL18" i="2"/>
  <c r="BM17" i="2"/>
  <c r="BL17" i="2"/>
  <c r="BM16" i="2"/>
  <c r="BL16" i="2"/>
  <c r="BM15" i="2"/>
  <c r="BL15" i="2"/>
  <c r="BM14" i="2"/>
  <c r="BL14" i="2"/>
  <c r="BM13" i="2"/>
  <c r="BL13" i="2"/>
  <c r="BM12" i="2"/>
  <c r="BL12" i="2"/>
  <c r="BM11" i="2"/>
  <c r="BL11" i="2"/>
  <c r="BM10" i="2"/>
  <c r="BL10" i="2"/>
  <c r="BM9" i="2"/>
  <c r="BL9" i="2"/>
  <c r="BM8" i="2"/>
  <c r="BL8" i="2"/>
  <c r="BM7" i="2"/>
  <c r="BL7" i="2"/>
  <c r="BM6" i="2"/>
  <c r="BL6" i="2"/>
  <c r="BM5" i="2"/>
  <c r="BL5" i="2"/>
  <c r="BI42" i="2"/>
  <c r="BJ42" i="2"/>
  <c r="BK42" i="2"/>
  <c r="BI42" i="1"/>
  <c r="BJ42" i="1"/>
  <c r="BJ43" i="1" s="1"/>
  <c r="BK42" i="1"/>
  <c r="BH42" i="2"/>
  <c r="BH42" i="1"/>
  <c r="BI43" i="2" l="1"/>
  <c r="BJ43" i="2"/>
  <c r="BI43" i="1"/>
  <c r="BK43" i="2"/>
  <c r="BK43" i="1"/>
  <c r="BE42" i="2"/>
  <c r="BF42" i="2"/>
  <c r="BG42" i="2"/>
  <c r="BH43" i="2" s="1"/>
  <c r="BA42" i="1"/>
  <c r="BB42" i="1"/>
  <c r="BC42" i="1"/>
  <c r="BD42" i="1"/>
  <c r="BE42" i="1"/>
  <c r="BF42" i="1"/>
  <c r="BG42" i="1"/>
  <c r="BH43" i="1" s="1"/>
  <c r="BA42" i="2"/>
  <c r="BB42" i="2"/>
  <c r="BC42" i="2"/>
  <c r="BD42" i="2"/>
  <c r="AZ42" i="1"/>
  <c r="AY42" i="1"/>
  <c r="BK44" i="1" s="1"/>
  <c r="AZ42" i="2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F43" i="1" l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<sst xmlns="http://schemas.openxmlformats.org/spreadsheetml/2006/main" count="255" uniqueCount="51">
  <si>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</si>
  <si>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</si>
  <si>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</si>
  <si>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</si>
  <si>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</si>
  <si>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</si>
  <si>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</si>
  <si>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</si>
  <si>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</si>
  <si>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</si>
  <si>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</si>
  <si>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</si>
  <si>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</si>
  <si>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</si>
  <si>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</si>
  <si>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</si>
  <si>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</si>
  <si>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</si>
  <si>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</si>
  <si>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</si>
  <si>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</si>
  <si>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</si>
  <si>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</si>
  <si>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</si>
  <si>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</si>
  <si>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</si>
  <si>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</si>
  <si>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</si>
  <si>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</si>
  <si>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</si>
  <si>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</si>
  <si>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</si>
  <si>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</si>
  <si>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</si>
  <si>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</si>
  <si>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</si>
  <si>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</si>
  <si>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</si>
  <si>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</si>
  <si>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</si>
  <si>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</si>
  <si>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</si>
  <si>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</si>
  <si>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</si>
  <si>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</si>
  <si>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</si>
  <si>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</si>
  <si>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MARCH 2020</t>
  </si>
  <si>
    <t>STATES WITH THE LOWEST AVERAGE PRICES IN MARCH 2020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</si>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</sst>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3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0" fontId="24" fillId="0" borderId="7" xfId="0" applyFont="1" applyBorder="1"/>
    <xf numFmtId="0" fontId="25" fillId="4" borderId="7" xfId="0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6" fillId="4" borderId="0" xfId="0" applyNumberFormat="1" applyFont="1" applyFill="1" applyAlignment="1">
      <alignment horizontal="center" vertical="center" wrapText="1"/>
    </xf>
    <xf numFmtId="165" fontId="26" fillId="4" borderId="0" xfId="0" applyNumberFormat="1" applyFont="1" applyFill="1" applyAlignment="1">
      <alignment horizontal="right" vertical="center"/>
    </xf>
    <xf numFmtId="165" fontId="26" fillId="4" borderId="7" xfId="0" applyNumberFormat="1" applyFont="1" applyFill="1" applyBorder="1" applyAlignment="1">
      <alignment horizontal="right" vertical="center" wrapText="1"/>
    </xf>
    <xf numFmtId="0" fontId="24" fillId="0" borderId="7" xfId="0" applyFont="1" applyBorder="1" applyAlignment="1">
      <alignment horizontal="center"/>
    </xf>
    <xf numFmtId="0" fontId="27" fillId="0" borderId="7" xfId="0" applyFont="1" applyBorder="1"/>
    <xf numFmtId="0" fontId="27" fillId="0" borderId="0" xfId="0" applyFont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M72"/>
  <sheetViews>
    <sheetView tabSelected="1" zoomScale="106" zoomScaleNormal="106" workbookViewId="0">
      <pane xSplit="1" ySplit="4" topLeftCell="BI39" activePane="bottomRight" state="frozen"/>
      <selection activeCell="BL1" sqref="BL1:BM1048576"/>
      <selection pane="topRight" activeCell="BL1" sqref="BL1:BM1048576"/>
      <selection pane="bottomLeft" activeCell="BL1" sqref="BL1:BM1048576"/>
      <selection pane="bottomRight" activeCell="BT25" sqref="BT25"/>
    </sheetView>
  </sheetViews>
  <sheetFormatPr defaultRowHeight="15" x14ac:dyDescent="0.25"/>
  <cols>
    <col min="1" max="1" width="25.28515625" customWidth="1"/>
    <col min="2" max="2" width="11.42578125" customWidth="1"/>
    <col min="3" max="3" width="8.855468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64" max="65" width="29" style="70" customWidth="1"/>
  </cols>
  <sheetData>
    <row r="2" spans="1:65" x14ac:dyDescent="0.25">
      <c r="BL2" s="64"/>
      <c r="BM2" s="64"/>
    </row>
    <row r="3" spans="1:65" ht="20.25" customHeight="1" x14ac:dyDescent="0.35">
      <c r="C3" s="13" t="s">
        <v>46</v>
      </c>
      <c r="BL3" s="65" t="s">
        <v>49</v>
      </c>
      <c r="BM3" s="65" t="s">
        <v>50</v>
      </c>
    </row>
    <row r="4" spans="1:65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8">
        <v>43770</v>
      </c>
      <c r="BE4" s="8">
        <v>43800</v>
      </c>
      <c r="BF4" s="8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65"/>
      <c r="BM4" s="65"/>
    </row>
    <row r="5" spans="1:65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66">
        <f>(BK5-AY5)/AY5*100</f>
        <v>-2.3072429906542884</v>
      </c>
      <c r="BM5" s="66">
        <f>(BK5-BJ5)/BJ5*100</f>
        <v>-10.080645161290308</v>
      </c>
    </row>
    <row r="6" spans="1:65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66">
        <f t="shared" ref="BL6:BL42" si="0">(BK6-AY6)/AY6*100</f>
        <v>16.666666666666675</v>
      </c>
      <c r="BM6" s="66">
        <f t="shared" ref="BM6:BM42" si="1">(BK6-BJ6)/BJ6*100</f>
        <v>8.0246913580246986</v>
      </c>
    </row>
    <row r="7" spans="1:65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66">
        <f t="shared" si="0"/>
        <v>-9.2079566003616247</v>
      </c>
      <c r="BM7" s="66">
        <f t="shared" si="1"/>
        <v>-19.409309791332234</v>
      </c>
    </row>
    <row r="8" spans="1:65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66">
        <f t="shared" si="0"/>
        <v>-9.6573208722742159</v>
      </c>
      <c r="BM8" s="66">
        <f t="shared" si="1"/>
        <v>7.4074074074074279</v>
      </c>
    </row>
    <row r="9" spans="1:65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66">
        <f t="shared" si="0"/>
        <v>-15.931063472047068</v>
      </c>
      <c r="BM9" s="66">
        <f t="shared" si="1"/>
        <v>-5.7315233785822057</v>
      </c>
    </row>
    <row r="10" spans="1:65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66">
        <f t="shared" si="0"/>
        <v>-1.2571428571428751</v>
      </c>
      <c r="BM10" s="66">
        <f t="shared" si="1"/>
        <v>16.756756756756733</v>
      </c>
    </row>
    <row r="11" spans="1:65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66">
        <f t="shared" si="0"/>
        <v>-29.90654205607483</v>
      </c>
      <c r="BM11" s="66">
        <f t="shared" si="1"/>
        <v>1.3513513513513435</v>
      </c>
    </row>
    <row r="12" spans="1:65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66">
        <f t="shared" si="0"/>
        <v>52.60173448965979</v>
      </c>
      <c r="BM12" s="66">
        <f t="shared" si="1"/>
        <v>5.0382653061224731</v>
      </c>
    </row>
    <row r="13" spans="1:65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66">
        <f t="shared" si="0"/>
        <v>20.370370370370338</v>
      </c>
      <c r="BM13" s="66">
        <f t="shared" si="1"/>
        <v>2.3622047244094269</v>
      </c>
    </row>
    <row r="14" spans="1:65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66">
        <f t="shared" si="0"/>
        <v>20.168415388754344</v>
      </c>
      <c r="BM14" s="66">
        <f t="shared" si="1"/>
        <v>7.4872609357420767</v>
      </c>
    </row>
    <row r="15" spans="1:65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66">
        <f t="shared" si="0"/>
        <v>14.163662564298674</v>
      </c>
      <c r="BM15" s="66">
        <f t="shared" si="1"/>
        <v>-6.0385868203457367</v>
      </c>
    </row>
    <row r="16" spans="1:65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66">
        <f t="shared" si="0"/>
        <v>-1.9565217391304492</v>
      </c>
      <c r="BM16" s="66">
        <f t="shared" si="1"/>
        <v>-12.765957446808523</v>
      </c>
    </row>
    <row r="17" spans="1:65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66">
        <f t="shared" si="0"/>
        <v>10.974323306091724</v>
      </c>
      <c r="BM17" s="66">
        <f t="shared" si="1"/>
        <v>-4.9855491329478543</v>
      </c>
    </row>
    <row r="18" spans="1:65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66">
        <f t="shared" si="0"/>
        <v>1.0481366459627477</v>
      </c>
      <c r="BM18" s="66">
        <f t="shared" si="1"/>
        <v>-2.7151211361737686</v>
      </c>
    </row>
    <row r="19" spans="1:65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66">
        <f t="shared" si="0"/>
        <v>-0.78740157480321171</v>
      </c>
      <c r="BM19" s="66">
        <f t="shared" si="1"/>
        <v>-8.4745762711864234</v>
      </c>
    </row>
    <row r="20" spans="1:65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66">
        <f t="shared" si="0"/>
        <v>18.18881781568356</v>
      </c>
      <c r="BM20" s="66">
        <f t="shared" si="1"/>
        <v>17.969540546425655</v>
      </c>
    </row>
    <row r="21" spans="1:65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66">
        <f t="shared" si="0"/>
        <v>2.8098739495796785</v>
      </c>
      <c r="BM21" s="66">
        <f t="shared" si="1"/>
        <v>-7.8729281767956421</v>
      </c>
    </row>
    <row r="22" spans="1:65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66">
        <f t="shared" si="0"/>
        <v>-3.4624413145539599</v>
      </c>
      <c r="BM22" s="66">
        <f t="shared" si="1"/>
        <v>9.0559533280298332</v>
      </c>
    </row>
    <row r="23" spans="1:65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66">
        <f t="shared" si="0"/>
        <v>-7.6920716112531835</v>
      </c>
      <c r="BM23" s="66">
        <f t="shared" si="1"/>
        <v>-1.6479289940828572</v>
      </c>
    </row>
    <row r="24" spans="1:65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66">
        <f t="shared" si="0"/>
        <v>7.1832731583768403</v>
      </c>
      <c r="BM24" s="66">
        <f t="shared" si="1"/>
        <v>20.176730486008815</v>
      </c>
    </row>
    <row r="25" spans="1:65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66">
        <f t="shared" si="0"/>
        <v>16.399999999999874</v>
      </c>
      <c r="BM25" s="66">
        <f t="shared" si="1"/>
        <v>-1.3559322033899728</v>
      </c>
    </row>
    <row r="26" spans="1:65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66">
        <f t="shared" si="0"/>
        <v>-9.9999999999999947</v>
      </c>
      <c r="BM26" s="66">
        <f t="shared" si="1"/>
        <v>-2.3255813953488631</v>
      </c>
    </row>
    <row r="27" spans="1:65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66">
        <f t="shared" si="0"/>
        <v>21.024486349563585</v>
      </c>
      <c r="BM27" s="66">
        <f t="shared" si="1"/>
        <v>6.4356435643564334</v>
      </c>
    </row>
    <row r="28" spans="1:65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66">
        <f t="shared" si="0"/>
        <v>23.132969034608379</v>
      </c>
      <c r="BM28" s="66">
        <f t="shared" si="1"/>
        <v>-15.197132616487458</v>
      </c>
    </row>
    <row r="29" spans="1:65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66">
        <f t="shared" si="0"/>
        <v>-7.097347755223006</v>
      </c>
      <c r="BM29" s="66">
        <f t="shared" si="1"/>
        <v>-1.7125837676842857</v>
      </c>
    </row>
    <row r="30" spans="1:65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66">
        <f t="shared" si="0"/>
        <v>27.26436012216022</v>
      </c>
      <c r="BM30" s="66">
        <f t="shared" si="1"/>
        <v>-1.2006861063464846</v>
      </c>
    </row>
    <row r="31" spans="1:65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66">
        <f t="shared" si="0"/>
        <v>15.396113602391656</v>
      </c>
      <c r="BM31" s="66">
        <f t="shared" si="1"/>
        <v>3.7634408602150593</v>
      </c>
    </row>
    <row r="32" spans="1:65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66">
        <f t="shared" si="0"/>
        <v>5.7306590257872485E-2</v>
      </c>
      <c r="BM32" s="66">
        <f t="shared" si="1"/>
        <v>-0.29368575624073828</v>
      </c>
    </row>
    <row r="33" spans="1:65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66">
        <f t="shared" si="0"/>
        <v>-3.928836174944403</v>
      </c>
      <c r="BM33" s="66">
        <f t="shared" si="1"/>
        <v>-2.8340080971659938</v>
      </c>
    </row>
    <row r="34" spans="1:65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66">
        <f t="shared" si="0"/>
        <v>1.0344827586206837</v>
      </c>
      <c r="BM34" s="66">
        <f t="shared" si="1"/>
        <v>1.5494393476044885</v>
      </c>
    </row>
    <row r="35" spans="1:65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66">
        <f t="shared" si="0"/>
        <v>-10.868055555555548</v>
      </c>
      <c r="BM35" s="66">
        <f t="shared" si="1"/>
        <v>-5.9190031152647853</v>
      </c>
    </row>
    <row r="36" spans="1:65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66">
        <f t="shared" si="0"/>
        <v>16.596144804889398</v>
      </c>
      <c r="BM36" s="66">
        <f t="shared" si="1"/>
        <v>-0.22988505747126145</v>
      </c>
    </row>
    <row r="37" spans="1:65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66">
        <f t="shared" si="0"/>
        <v>-9.5736206649686793</v>
      </c>
      <c r="BM37" s="66">
        <f t="shared" si="1"/>
        <v>-6.0808659662527766</v>
      </c>
    </row>
    <row r="38" spans="1:65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66">
        <f t="shared" si="0"/>
        <v>40.972222222222207</v>
      </c>
      <c r="BM38" s="66">
        <f t="shared" si="1"/>
        <v>20.833333333333314</v>
      </c>
    </row>
    <row r="39" spans="1:65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66">
        <f t="shared" si="0"/>
        <v>21.249999999999972</v>
      </c>
      <c r="BM39" s="66">
        <f t="shared" si="1"/>
        <v>1.5116279069767913</v>
      </c>
    </row>
    <row r="40" spans="1:65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66">
        <f t="shared" si="0"/>
        <v>25</v>
      </c>
      <c r="BM40" s="66">
        <f t="shared" si="1"/>
        <v>5.3191489361702118</v>
      </c>
    </row>
    <row r="41" spans="1:65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66">
        <f t="shared" si="0"/>
        <v>4.0866154338777143</v>
      </c>
      <c r="BM41" s="66">
        <f t="shared" si="1"/>
        <v>10.410839160839039</v>
      </c>
    </row>
    <row r="42" spans="1:65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" si="19">AVERAGE(BK5:BK41)</f>
        <v>334.07544010496792</v>
      </c>
      <c r="BL42" s="67">
        <f t="shared" si="0"/>
        <v>5.5771893938942485</v>
      </c>
      <c r="BM42" s="67">
        <f t="shared" si="1"/>
        <v>0.20693594340680238</v>
      </c>
    </row>
    <row r="43" spans="1:65" ht="15" customHeight="1" x14ac:dyDescent="0.25">
      <c r="A43" s="11" t="s">
        <v>44</v>
      </c>
      <c r="E43" s="14">
        <f>E42/D42*100-100</f>
        <v>7.5524922131515524</v>
      </c>
      <c r="F43" s="14">
        <f t="shared" ref="F43:AS43" si="20">F42/E42*100-100</f>
        <v>12.140921363290147</v>
      </c>
      <c r="G43" s="14">
        <f t="shared" si="20"/>
        <v>-4.9945461730845722</v>
      </c>
      <c r="H43" s="14">
        <f t="shared" si="20"/>
        <v>1.3108290224215011</v>
      </c>
      <c r="I43" s="14">
        <f t="shared" si="20"/>
        <v>13.841233912217078</v>
      </c>
      <c r="J43" s="14">
        <f t="shared" si="20"/>
        <v>-14.01623722496889</v>
      </c>
      <c r="K43" s="14">
        <f t="shared" si="20"/>
        <v>19.483947276998421</v>
      </c>
      <c r="L43" s="14">
        <f t="shared" si="20"/>
        <v>-16.764243847781174</v>
      </c>
      <c r="M43" s="14">
        <f t="shared" si="20"/>
        <v>-3.738053229139382E-2</v>
      </c>
      <c r="N43" s="14">
        <f t="shared" si="20"/>
        <v>4.1012665574236422</v>
      </c>
      <c r="O43" s="14">
        <f t="shared" si="20"/>
        <v>2.1823222231757313</v>
      </c>
      <c r="P43" s="14">
        <f t="shared" si="20"/>
        <v>30.655037197236396</v>
      </c>
      <c r="Q43" s="14">
        <f t="shared" si="20"/>
        <v>-3.8993359553723366</v>
      </c>
      <c r="R43" s="14">
        <f t="shared" si="20"/>
        <v>-3.1905271691828716</v>
      </c>
      <c r="S43" s="14">
        <f t="shared" si="20"/>
        <v>1.4033088234866682</v>
      </c>
      <c r="T43" s="14">
        <f t="shared" si="20"/>
        <v>-3.3716008044298036</v>
      </c>
      <c r="U43" s="14">
        <f t="shared" si="20"/>
        <v>-18.031565582230456</v>
      </c>
      <c r="V43" s="14">
        <f t="shared" si="20"/>
        <v>87.119108591287386</v>
      </c>
      <c r="W43" s="14">
        <f t="shared" si="20"/>
        <v>-18.769048950226193</v>
      </c>
      <c r="X43" s="14">
        <f t="shared" si="20"/>
        <v>-11.59366430770217</v>
      </c>
      <c r="Y43" s="14">
        <f t="shared" si="20"/>
        <v>-9.8722827814000169</v>
      </c>
      <c r="Z43" s="14">
        <f t="shared" si="20"/>
        <v>8.0094914296793718</v>
      </c>
      <c r="AA43" s="14">
        <f t="shared" si="20"/>
        <v>-5.2831078271856029</v>
      </c>
      <c r="AB43" s="14">
        <f t="shared" si="20"/>
        <v>-2.3590127062510788</v>
      </c>
      <c r="AC43" s="14">
        <f t="shared" si="20"/>
        <v>-19.597389680120202</v>
      </c>
      <c r="AD43" s="14">
        <f t="shared" si="20"/>
        <v>17.276334033663929</v>
      </c>
      <c r="AE43" s="14">
        <f t="shared" si="20"/>
        <v>3.3871598215067706</v>
      </c>
      <c r="AF43" s="14">
        <f t="shared" si="20"/>
        <v>-2.3063243369887942</v>
      </c>
      <c r="AG43" s="14">
        <f t="shared" si="20"/>
        <v>8.794302176464285</v>
      </c>
      <c r="AH43" s="14">
        <f t="shared" si="20"/>
        <v>-0.61240065953927569</v>
      </c>
      <c r="AI43" s="14">
        <f t="shared" si="20"/>
        <v>-9.6484687358426413E-2</v>
      </c>
      <c r="AJ43" s="14">
        <f t="shared" si="20"/>
        <v>-6.7854631110225796</v>
      </c>
      <c r="AK43" s="14">
        <f t="shared" si="20"/>
        <v>3.5310404561180064</v>
      </c>
      <c r="AL43" s="14">
        <f t="shared" si="20"/>
        <v>0.6468447294279116</v>
      </c>
      <c r="AM43" s="14">
        <f t="shared" si="20"/>
        <v>-0.2196196171331195</v>
      </c>
      <c r="AN43" s="14">
        <f t="shared" si="20"/>
        <v>-1.0022122103510469</v>
      </c>
      <c r="AO43" s="14">
        <f t="shared" si="20"/>
        <v>4.2906229639763467</v>
      </c>
      <c r="AP43" s="14">
        <f t="shared" si="20"/>
        <v>2.953873560005178</v>
      </c>
      <c r="AQ43" s="14">
        <f t="shared" si="20"/>
        <v>6.1482068751701036</v>
      </c>
      <c r="AR43" s="14">
        <f t="shared" si="20"/>
        <v>-5.4606953067483488</v>
      </c>
      <c r="AS43" s="14">
        <f t="shared" si="20"/>
        <v>-2.5435388938032872</v>
      </c>
      <c r="AT43" s="14">
        <f t="shared" ref="AT43" si="21">AT42/AS42*100-100</f>
        <v>5.3459874780642451</v>
      </c>
      <c r="AU43" s="14">
        <f t="shared" ref="AU43" si="22">AU42/AT42*100-100</f>
        <v>-0.27481946219153031</v>
      </c>
      <c r="AV43" s="14">
        <f t="shared" ref="AV43" si="23">AV42/AU42*100-100</f>
        <v>-0.49147643791674511</v>
      </c>
      <c r="AW43" s="14">
        <f t="shared" ref="AW43:AX43" si="24">AW42/AV42*100-100</f>
        <v>4.0563421528184307</v>
      </c>
      <c r="AX43" s="14">
        <f t="shared" si="24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5">BA42/AZ42*100-100</f>
        <v>2.0917768782232145</v>
      </c>
      <c r="BB43" s="14">
        <f t="shared" si="25"/>
        <v>-1.2959078893208584</v>
      </c>
      <c r="BC43" s="14">
        <f t="shared" si="25"/>
        <v>1.9650061327192105</v>
      </c>
      <c r="BD43" s="14">
        <f t="shared" si="25"/>
        <v>-2.2097993428757974</v>
      </c>
      <c r="BE43" s="14">
        <f t="shared" si="25"/>
        <v>0.95933795056011206</v>
      </c>
      <c r="BF43" s="14">
        <f t="shared" si="25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6">BI42/BH42*100-100</f>
        <v>2.4438675217512582</v>
      </c>
      <c r="BJ43" s="14">
        <f>BJ42/BI42*100-100</f>
        <v>-2.6125088602284734</v>
      </c>
      <c r="BK43" s="14">
        <f>BK42/BJ42*100-100</f>
        <v>0.20693594340679056</v>
      </c>
      <c r="BL43" s="68"/>
      <c r="BM43" s="68"/>
    </row>
    <row r="44" spans="1:65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7">P42/D42*100-100</f>
        <v>57.007393479165984</v>
      </c>
      <c r="Q44" s="14">
        <f t="shared" si="27"/>
        <v>40.289773512277236</v>
      </c>
      <c r="R44" s="14">
        <f t="shared" si="27"/>
        <v>21.109928937361303</v>
      </c>
      <c r="S44" s="14">
        <f t="shared" si="27"/>
        <v>29.265710871711349</v>
      </c>
      <c r="T44" s="14">
        <f t="shared" si="27"/>
        <v>23.291249641699281</v>
      </c>
      <c r="U44" s="14">
        <f t="shared" si="27"/>
        <v>-11.227326310138153</v>
      </c>
      <c r="V44" s="14">
        <f t="shared" si="27"/>
        <v>93.188376874986886</v>
      </c>
      <c r="W44" s="14">
        <f t="shared" si="27"/>
        <v>31.338777659702515</v>
      </c>
      <c r="X44" s="14">
        <f t="shared" si="27"/>
        <v>39.497502082705694</v>
      </c>
      <c r="Y44" s="14">
        <f t="shared" si="27"/>
        <v>25.772928794373399</v>
      </c>
      <c r="Z44" s="14">
        <f t="shared" si="27"/>
        <v>30.494762685793688</v>
      </c>
      <c r="AA44" s="14">
        <f t="shared" si="27"/>
        <v>20.960828619962271</v>
      </c>
      <c r="AB44" s="14">
        <f t="shared" si="27"/>
        <v>-9.6036786358750845</v>
      </c>
      <c r="AC44" s="14">
        <f t="shared" si="27"/>
        <v>-24.369927375161865</v>
      </c>
      <c r="AD44" s="14">
        <f t="shared" si="27"/>
        <v>-8.3806842369527459</v>
      </c>
      <c r="AE44" s="14">
        <f t="shared" si="27"/>
        <v>-6.5882469573090532</v>
      </c>
      <c r="AF44" s="14">
        <f t="shared" si="27"/>
        <v>-5.5584322948785001</v>
      </c>
      <c r="AG44" s="14">
        <f t="shared" si="27"/>
        <v>25.349526655136373</v>
      </c>
      <c r="AH44" s="14">
        <f t="shared" si="27"/>
        <v>-33.421078015454114</v>
      </c>
      <c r="AI44" s="14">
        <f t="shared" si="27"/>
        <v>-18.116576673999546</v>
      </c>
      <c r="AJ44" s="14">
        <f t="shared" si="27"/>
        <v>-13.663140492744063</v>
      </c>
      <c r="AK44" s="14">
        <f t="shared" si="27"/>
        <v>-0.82357380893243715</v>
      </c>
      <c r="AL44" s="14">
        <f t="shared" si="27"/>
        <v>-7.5840999198603924</v>
      </c>
      <c r="AM44" s="14">
        <f t="shared" si="27"/>
        <v>-2.643620880246317</v>
      </c>
      <c r="AN44" s="14">
        <f t="shared" si="27"/>
        <v>-1.2907752451308454</v>
      </c>
      <c r="AO44" s="14">
        <f t="shared" si="27"/>
        <v>28.036222966148216</v>
      </c>
      <c r="AP44" s="14">
        <f t="shared" si="27"/>
        <v>12.399702966274845</v>
      </c>
      <c r="AQ44" s="14">
        <f t="shared" si="27"/>
        <v>15.401438087381351</v>
      </c>
      <c r="AR44" s="14">
        <f t="shared" si="27"/>
        <v>11.675312074608499</v>
      </c>
      <c r="AS44" s="14">
        <f t="shared" si="27"/>
        <v>3.7230718833640708E-2</v>
      </c>
      <c r="AT44" s="14">
        <f t="shared" ref="AT44" si="28">AT42/AH42*100-100</f>
        <v>6.0345649213828807</v>
      </c>
      <c r="AU44" s="14">
        <f t="shared" ref="AU44" si="29">AU42/AI42*100-100</f>
        <v>5.8452857934101985</v>
      </c>
      <c r="AV44" s="14">
        <f t="shared" ref="AV44" si="30">AV42/AJ42*100-100</f>
        <v>12.992119757604655</v>
      </c>
      <c r="AW44" s="14">
        <f t="shared" ref="AW44:AX44" si="31">AW42/AK42*100-100</f>
        <v>13.565425617962617</v>
      </c>
      <c r="AX44" s="14">
        <f t="shared" si="31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2">BA42/AO42*100-100</f>
        <v>11.737109548955218</v>
      </c>
      <c r="BB44" s="14">
        <f t="shared" si="32"/>
        <v>7.1247692946014354</v>
      </c>
      <c r="BC44" s="14">
        <f t="shared" si="32"/>
        <v>2.9030831480323371</v>
      </c>
      <c r="BD44" s="14">
        <f t="shared" si="32"/>
        <v>6.4415819635399032</v>
      </c>
      <c r="BE44" s="14">
        <f t="shared" si="32"/>
        <v>10.267410938913855</v>
      </c>
      <c r="BF44" s="14">
        <f t="shared" si="32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3">BI42/AW42*100-100</f>
        <v>8.2412379338687032</v>
      </c>
      <c r="BJ44" s="14">
        <f>BJ42/AX42*100-100</f>
        <v>5.5333658539064885</v>
      </c>
      <c r="BK44" s="14">
        <f>BK42/AY42*100-100</f>
        <v>5.5771893938942441</v>
      </c>
      <c r="BL44" s="69"/>
      <c r="BM44" s="69"/>
    </row>
    <row r="46" spans="1:65" ht="15" customHeight="1" x14ac:dyDescent="0.25">
      <c r="A46" s="12" t="s">
        <v>47</v>
      </c>
      <c r="BL46" s="71"/>
      <c r="BM46" s="71"/>
    </row>
    <row r="47" spans="1:65" ht="15" customHeight="1" x14ac:dyDescent="0.25">
      <c r="A47" s="4" t="s">
        <v>39</v>
      </c>
      <c r="B47" s="63">
        <v>404.16666666666669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L47"/>
      <c r="BM47"/>
    </row>
    <row r="48" spans="1:65" ht="15" customHeight="1" x14ac:dyDescent="0.25">
      <c r="A48" s="4" t="s">
        <v>38</v>
      </c>
      <c r="B48" s="63">
        <v>402.77777777777783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L48"/>
      <c r="BM48"/>
    </row>
    <row r="49" spans="1:65" ht="15" customHeight="1" x14ac:dyDescent="0.25">
      <c r="A49" s="4" t="s">
        <v>13</v>
      </c>
      <c r="B49" s="63">
        <v>381.25000000000006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L49"/>
      <c r="BM49"/>
    </row>
    <row r="50" spans="1:65" ht="15" customHeight="1" x14ac:dyDescent="0.25">
      <c r="F50" s="5"/>
      <c r="BL50"/>
      <c r="BM50"/>
    </row>
    <row r="51" spans="1:65" ht="15" customHeight="1" x14ac:dyDescent="0.25">
      <c r="A51" s="12" t="s">
        <v>48</v>
      </c>
      <c r="BL51"/>
      <c r="BM51"/>
    </row>
    <row r="52" spans="1:65" ht="15" customHeight="1" x14ac:dyDescent="0.25">
      <c r="A52" s="4" t="s">
        <v>35</v>
      </c>
      <c r="B52" s="63">
        <v>279.62962962962962</v>
      </c>
      <c r="I52" s="4"/>
      <c r="J52" s="28"/>
      <c r="AD52" s="4"/>
      <c r="AE52" s="38"/>
      <c r="AH52" s="4"/>
      <c r="BL52"/>
      <c r="BM52"/>
    </row>
    <row r="53" spans="1:65" ht="15" customHeight="1" x14ac:dyDescent="0.25">
      <c r="A53" s="4" t="s">
        <v>37</v>
      </c>
      <c r="B53" s="63">
        <v>273.14814814814821</v>
      </c>
      <c r="I53" s="4"/>
      <c r="J53" s="28"/>
      <c r="AD53" s="4"/>
      <c r="AE53" s="38"/>
      <c r="AH53" s="4"/>
      <c r="AI53" s="22"/>
      <c r="BL53"/>
      <c r="BM53"/>
    </row>
    <row r="54" spans="1:65" ht="15" customHeight="1" x14ac:dyDescent="0.25">
      <c r="A54" s="4" t="s">
        <v>12</v>
      </c>
      <c r="B54" s="63">
        <v>250.00000000000003</v>
      </c>
      <c r="I54" s="4"/>
      <c r="J54" s="28"/>
      <c r="AD54" s="4"/>
      <c r="AE54" s="38"/>
      <c r="BL54"/>
      <c r="BM54"/>
    </row>
    <row r="55" spans="1:65" x14ac:dyDescent="0.25">
      <c r="A55" s="4"/>
      <c r="B55" s="46"/>
      <c r="BL55"/>
      <c r="BM55"/>
    </row>
    <row r="56" spans="1:65" x14ac:dyDescent="0.25">
      <c r="A56" s="4"/>
      <c r="B56" s="46"/>
      <c r="BL56" s="72"/>
      <c r="BM56" s="72"/>
    </row>
    <row r="57" spans="1:65" x14ac:dyDescent="0.25">
      <c r="A57" s="4"/>
      <c r="B57" s="46"/>
      <c r="BL57" s="72"/>
      <c r="BM57" s="72"/>
    </row>
    <row r="58" spans="1:65" x14ac:dyDescent="0.25">
      <c r="BL58" s="72"/>
      <c r="BM58" s="72"/>
    </row>
    <row r="59" spans="1:65" x14ac:dyDescent="0.25">
      <c r="BL59" s="72"/>
      <c r="BM59" s="72"/>
    </row>
    <row r="60" spans="1:65" x14ac:dyDescent="0.25">
      <c r="BL60" s="72"/>
      <c r="BM60" s="72"/>
    </row>
    <row r="61" spans="1:65" x14ac:dyDescent="0.25">
      <c r="BL61" s="72"/>
      <c r="BM61" s="72"/>
    </row>
    <row r="62" spans="1:65" x14ac:dyDescent="0.25">
      <c r="BL62" s="72"/>
      <c r="BM62" s="72"/>
    </row>
    <row r="63" spans="1:65" x14ac:dyDescent="0.25">
      <c r="BL63" s="72"/>
      <c r="BM63" s="72"/>
    </row>
    <row r="64" spans="1:65" x14ac:dyDescent="0.25">
      <c r="BL64" s="72"/>
      <c r="BM64" s="72"/>
    </row>
    <row r="65" spans="64:65" x14ac:dyDescent="0.25">
      <c r="BL65" s="72"/>
      <c r="BM65" s="72"/>
    </row>
    <row r="66" spans="64:65" x14ac:dyDescent="0.25">
      <c r="BL66" s="72"/>
      <c r="BM66" s="72"/>
    </row>
    <row r="67" spans="64:65" x14ac:dyDescent="0.25">
      <c r="BL67" s="72"/>
      <c r="BM67" s="72"/>
    </row>
    <row r="68" spans="64:65" x14ac:dyDescent="0.25">
      <c r="BL68" s="72"/>
      <c r="BM68" s="72"/>
    </row>
    <row r="69" spans="64:65" x14ac:dyDescent="0.25">
      <c r="BL69" s="72"/>
      <c r="BM69" s="72"/>
    </row>
    <row r="70" spans="64:65" x14ac:dyDescent="0.25">
      <c r="BL70" s="72"/>
      <c r="BM70" s="72"/>
    </row>
    <row r="71" spans="64:65" x14ac:dyDescent="0.25">
      <c r="BL71" s="72"/>
      <c r="BM71" s="72"/>
    </row>
    <row r="72" spans="64:65" x14ac:dyDescent="0.25">
      <c r="BL72" s="72"/>
      <c r="BM72" s="72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M72"/>
  <sheetViews>
    <sheetView topLeftCell="A33" zoomScale="115" zoomScaleNormal="115" workbookViewId="0">
      <pane xSplit="1" topLeftCell="BI1" activePane="topRight" state="frozen"/>
      <selection activeCell="BE5" sqref="BE5"/>
      <selection pane="topRight" activeCell="BL1" sqref="BL1:BM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5" width="29" style="70" customWidth="1"/>
  </cols>
  <sheetData>
    <row r="2" spans="1:65" x14ac:dyDescent="0.25">
      <c r="BL2" s="64"/>
      <c r="BM2" s="64"/>
    </row>
    <row r="3" spans="1:65" x14ac:dyDescent="0.25">
      <c r="BL3" s="65" t="s">
        <v>49</v>
      </c>
      <c r="BM3" s="65" t="s">
        <v>50</v>
      </c>
    </row>
    <row r="4" spans="1:65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65"/>
      <c r="BM4" s="65"/>
    </row>
    <row r="5" spans="1:65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66">
        <f>(BK5-AY5)/AY5*100</f>
        <v>-7.4036918138041736</v>
      </c>
      <c r="BM5" s="66">
        <f>(BK5-BJ5)/BJ5*100</f>
        <v>-3.2026460148437548</v>
      </c>
    </row>
    <row r="6" spans="1:65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66">
        <f t="shared" ref="BL6:BL42" si="0">(BK6-AY6)/AY6*100</f>
        <v>7.9518072289156621</v>
      </c>
      <c r="BM6" s="66">
        <f t="shared" ref="BM6:BM42" si="1">(BK6-BJ6)/BJ6*100</f>
        <v>-4.2735042735042734</v>
      </c>
    </row>
    <row r="7" spans="1:65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66">
        <f t="shared" si="0"/>
        <v>-6.1676331049025857</v>
      </c>
      <c r="BM7" s="66">
        <f t="shared" si="1"/>
        <v>-2.1978021978023103</v>
      </c>
    </row>
    <row r="8" spans="1:65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66">
        <f t="shared" si="0"/>
        <v>15.306399132321538</v>
      </c>
      <c r="BM8" s="66">
        <f t="shared" si="1"/>
        <v>-1.7883867105656981</v>
      </c>
    </row>
    <row r="9" spans="1:65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66">
        <f t="shared" si="0"/>
        <v>-16.161026837806304</v>
      </c>
      <c r="BM9" s="66">
        <f t="shared" si="1"/>
        <v>-3.7422408788460704</v>
      </c>
    </row>
    <row r="10" spans="1:65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66">
        <f t="shared" si="0"/>
        <v>7.9051383399137587E-2</v>
      </c>
      <c r="BM10" s="66">
        <f t="shared" si="1"/>
        <v>-3.3661552553240903</v>
      </c>
    </row>
    <row r="11" spans="1:65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66">
        <f t="shared" si="0"/>
        <v>5.9817351598173474</v>
      </c>
      <c r="BM11" s="66">
        <f t="shared" si="1"/>
        <v>1.7217630853994521</v>
      </c>
    </row>
    <row r="12" spans="1:65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66">
        <f t="shared" si="0"/>
        <v>-8.2264150943396235</v>
      </c>
      <c r="BM12" s="66">
        <f t="shared" si="1"/>
        <v>-2.1046578493386976</v>
      </c>
    </row>
    <row r="13" spans="1:65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6">
        <f t="shared" si="0"/>
        <v>1.0207673354454896</v>
      </c>
      <c r="BM13" s="66">
        <f t="shared" si="1"/>
        <v>1.2345679012345736</v>
      </c>
    </row>
    <row r="14" spans="1:65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66">
        <f t="shared" si="0"/>
        <v>-6.089997360781215</v>
      </c>
      <c r="BM14" s="66">
        <f t="shared" si="1"/>
        <v>-0.30449114132675059</v>
      </c>
    </row>
    <row r="15" spans="1:65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66">
        <f t="shared" si="0"/>
        <v>0.26729999068642807</v>
      </c>
      <c r="BM15" s="66">
        <f t="shared" si="1"/>
        <v>-0.27604094298541337</v>
      </c>
    </row>
    <row r="16" spans="1:65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66">
        <f t="shared" si="0"/>
        <v>-2.5816023738873586</v>
      </c>
      <c r="BM16" s="66">
        <f t="shared" si="1"/>
        <v>3.8924050632911302</v>
      </c>
    </row>
    <row r="17" spans="1:65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66">
        <f t="shared" si="0"/>
        <v>-6.9862845946607939</v>
      </c>
      <c r="BM17" s="66">
        <f t="shared" si="1"/>
        <v>0.83235981308411222</v>
      </c>
    </row>
    <row r="18" spans="1:65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66">
        <f t="shared" si="0"/>
        <v>5.3333333333333393</v>
      </c>
      <c r="BM18" s="66">
        <f t="shared" si="1"/>
        <v>-2.1707459207459228</v>
      </c>
    </row>
    <row r="19" spans="1:65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66">
        <f t="shared" si="0"/>
        <v>-6.149327269281776</v>
      </c>
      <c r="BM19" s="66">
        <f t="shared" si="1"/>
        <v>4.1986834690845809</v>
      </c>
    </row>
    <row r="20" spans="1:65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66">
        <f t="shared" si="0"/>
        <v>-16.454923442450024</v>
      </c>
      <c r="BM20" s="66">
        <f t="shared" si="1"/>
        <v>-6.907265774378585</v>
      </c>
    </row>
    <row r="21" spans="1:65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66">
        <f t="shared" si="0"/>
        <v>-8.851497005988028</v>
      </c>
      <c r="BM21" s="66">
        <f t="shared" si="1"/>
        <v>-1.2742090124640426</v>
      </c>
    </row>
    <row r="22" spans="1:65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66">
        <f t="shared" si="0"/>
        <v>-3.8203117436341825</v>
      </c>
      <c r="BM22" s="66">
        <f t="shared" si="1"/>
        <v>1.4749744637386644</v>
      </c>
    </row>
    <row r="23" spans="1:65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66">
        <f t="shared" si="0"/>
        <v>6.510362151978236</v>
      </c>
      <c r="BM23" s="66">
        <f t="shared" si="1"/>
        <v>0.83478936128906867</v>
      </c>
    </row>
    <row r="24" spans="1:65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66">
        <f t="shared" si="0"/>
        <v>2.1417797888384396</v>
      </c>
      <c r="BM24" s="66">
        <f t="shared" si="1"/>
        <v>0.90519649841666661</v>
      </c>
    </row>
    <row r="25" spans="1:65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66">
        <f t="shared" si="0"/>
        <v>-2.051282051282302</v>
      </c>
      <c r="BM25" s="66">
        <f t="shared" si="1"/>
        <v>3.643410852712905</v>
      </c>
    </row>
    <row r="26" spans="1:65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66">
        <f t="shared" si="0"/>
        <v>12.99270072992681</v>
      </c>
      <c r="BM26" s="66">
        <f t="shared" si="1"/>
        <v>3.8282942936743884</v>
      </c>
    </row>
    <row r="27" spans="1:65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66">
        <f t="shared" si="0"/>
        <v>10.497843660230616</v>
      </c>
      <c r="BM27" s="66">
        <f t="shared" si="1"/>
        <v>-2.28818800247371</v>
      </c>
    </row>
    <row r="28" spans="1:65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66">
        <f t="shared" si="0"/>
        <v>2.2782503037667015</v>
      </c>
      <c r="BM28" s="66">
        <f t="shared" si="1"/>
        <v>1.9067796610169492</v>
      </c>
    </row>
    <row r="29" spans="1:65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66">
        <f t="shared" si="0"/>
        <v>-0.932642487046632</v>
      </c>
      <c r="BM29" s="66">
        <f t="shared" si="1"/>
        <v>-3.792372881355567</v>
      </c>
    </row>
    <row r="30" spans="1:65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66">
        <f t="shared" si="0"/>
        <v>4.3036750483563866</v>
      </c>
      <c r="BM30" s="66">
        <f t="shared" si="1"/>
        <v>3.9236351591438146</v>
      </c>
    </row>
    <row r="31" spans="1:65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66">
        <f t="shared" si="0"/>
        <v>-7.6639775517361484</v>
      </c>
      <c r="BM31" s="66">
        <f t="shared" si="1"/>
        <v>1.783384080034798</v>
      </c>
    </row>
    <row r="32" spans="1:65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66">
        <f t="shared" si="0"/>
        <v>6.2701062215478114</v>
      </c>
      <c r="BM32" s="66">
        <f t="shared" si="1"/>
        <v>1.2023121387286138</v>
      </c>
    </row>
    <row r="33" spans="1:65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66">
        <f t="shared" si="0"/>
        <v>5.4446908105444711</v>
      </c>
      <c r="BM33" s="66">
        <f t="shared" si="1"/>
        <v>3.5946655163787687E-3</v>
      </c>
    </row>
    <row r="34" spans="1:65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66">
        <f t="shared" si="0"/>
        <v>-9.7271268057784877</v>
      </c>
      <c r="BM34" s="66">
        <f t="shared" si="1"/>
        <v>-3.6326250856751128</v>
      </c>
    </row>
    <row r="35" spans="1:65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66">
        <f t="shared" si="0"/>
        <v>-1.4656367597540128</v>
      </c>
      <c r="BM35" s="66">
        <f t="shared" si="1"/>
        <v>2.6448729142499084E-3</v>
      </c>
    </row>
    <row r="36" spans="1:65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66">
        <f t="shared" si="0"/>
        <v>13.33333333333305</v>
      </c>
      <c r="BM36" s="66">
        <f t="shared" si="1"/>
        <v>0.81031307550642162</v>
      </c>
    </row>
    <row r="37" spans="1:65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66">
        <f t="shared" si="0"/>
        <v>-2.788888888889145</v>
      </c>
      <c r="BM37" s="66">
        <f t="shared" si="1"/>
        <v>-0.41277258567001474</v>
      </c>
    </row>
    <row r="38" spans="1:65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66">
        <f t="shared" si="0"/>
        <v>-4.52079566003595</v>
      </c>
      <c r="BM38" s="66">
        <f t="shared" si="1"/>
        <v>0.57142857142880532</v>
      </c>
    </row>
    <row r="39" spans="1:65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66">
        <f t="shared" si="0"/>
        <v>-5.3058715032280173</v>
      </c>
      <c r="BM39" s="66">
        <f t="shared" si="1"/>
        <v>-1.8980891719742778</v>
      </c>
    </row>
    <row r="40" spans="1:65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66">
        <f t="shared" si="0"/>
        <v>-9.6502590673577409</v>
      </c>
      <c r="BM40" s="66">
        <f t="shared" si="1"/>
        <v>-1.0638297872340425</v>
      </c>
    </row>
    <row r="41" spans="1:65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66">
        <f t="shared" si="0"/>
        <v>2.7083333333333335</v>
      </c>
      <c r="BM41" s="66">
        <f t="shared" si="1"/>
        <v>-4.2098445595854983</v>
      </c>
    </row>
    <row r="42" spans="1:65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" si="8">AVERAGE(BK5:BK41)</f>
        <v>1202.0358652630712</v>
      </c>
      <c r="BL42" s="67">
        <f t="shared" si="0"/>
        <v>-1.1917119862176533</v>
      </c>
      <c r="BM42" s="67">
        <f t="shared" si="1"/>
        <v>-0.44186930115689982</v>
      </c>
    </row>
    <row r="43" spans="1:65" x14ac:dyDescent="0.25">
      <c r="A43" s="11" t="s">
        <v>44</v>
      </c>
      <c r="D43" s="15"/>
      <c r="E43" s="14">
        <f t="shared" ref="E43:AU43" si="9">E42/D42*100-100</f>
        <v>6.1146581746067028</v>
      </c>
      <c r="F43" s="14">
        <f t="shared" si="9"/>
        <v>14.075220535977053</v>
      </c>
      <c r="G43" s="14">
        <f t="shared" si="9"/>
        <v>-7.6798537077361857</v>
      </c>
      <c r="H43" s="14">
        <f t="shared" si="9"/>
        <v>1.9256342410588303</v>
      </c>
      <c r="I43" s="14">
        <f t="shared" si="9"/>
        <v>11.001193587627128</v>
      </c>
      <c r="J43" s="14">
        <f t="shared" si="9"/>
        <v>-12.219063838404338</v>
      </c>
      <c r="K43" s="14">
        <f t="shared" si="9"/>
        <v>5.6397868709871659</v>
      </c>
      <c r="L43" s="14">
        <f t="shared" si="9"/>
        <v>1.5201810614093603</v>
      </c>
      <c r="M43" s="14">
        <f t="shared" si="9"/>
        <v>-11.589572726145434</v>
      </c>
      <c r="N43" s="14">
        <f t="shared" si="9"/>
        <v>5.9964254123891578</v>
      </c>
      <c r="O43" s="14">
        <f t="shared" si="9"/>
        <v>1.3855057918391793</v>
      </c>
      <c r="P43" s="14">
        <f t="shared" si="9"/>
        <v>40.204211194217123</v>
      </c>
      <c r="Q43" s="14">
        <f t="shared" si="9"/>
        <v>4.3013494771006151</v>
      </c>
      <c r="R43" s="14">
        <f t="shared" si="9"/>
        <v>9.8997440165187669</v>
      </c>
      <c r="S43" s="14">
        <f t="shared" si="9"/>
        <v>-17.922740367098214</v>
      </c>
      <c r="T43" s="14">
        <f t="shared" si="9"/>
        <v>-14.544215738929282</v>
      </c>
      <c r="U43" s="14">
        <f t="shared" si="9"/>
        <v>26.471686069603976</v>
      </c>
      <c r="V43" s="14">
        <f t="shared" si="9"/>
        <v>38.916809585118301</v>
      </c>
      <c r="W43" s="14">
        <f t="shared" si="9"/>
        <v>-4.7659887004221986</v>
      </c>
      <c r="X43" s="14">
        <f t="shared" si="9"/>
        <v>-14.149884803789377</v>
      </c>
      <c r="Y43" s="14">
        <f t="shared" si="9"/>
        <v>-1.6766764959471061</v>
      </c>
      <c r="Z43" s="14">
        <f t="shared" si="9"/>
        <v>-10.095076443298041</v>
      </c>
      <c r="AA43" s="14">
        <f t="shared" si="9"/>
        <v>-4.0161244422701117</v>
      </c>
      <c r="AB43" s="14">
        <f t="shared" si="9"/>
        <v>-1.2228479007103061</v>
      </c>
      <c r="AC43" s="14">
        <f t="shared" si="9"/>
        <v>-0.48906296827139784</v>
      </c>
      <c r="AD43" s="14">
        <f t="shared" si="9"/>
        <v>-0.44762544757185196</v>
      </c>
      <c r="AE43" s="14">
        <f t="shared" si="9"/>
        <v>6.3060989748842502</v>
      </c>
      <c r="AF43" s="14">
        <f t="shared" si="9"/>
        <v>3.2285682312159167</v>
      </c>
      <c r="AG43" s="14">
        <f t="shared" si="9"/>
        <v>-0.45946781091559785</v>
      </c>
      <c r="AH43" s="14">
        <f t="shared" si="9"/>
        <v>-3.6481925824806751</v>
      </c>
      <c r="AI43" s="14">
        <f t="shared" si="9"/>
        <v>0.53705258521688393</v>
      </c>
      <c r="AJ43" s="14">
        <f t="shared" si="9"/>
        <v>-8.4503054327759202</v>
      </c>
      <c r="AK43" s="14">
        <f t="shared" si="9"/>
        <v>3.4515187485872474</v>
      </c>
      <c r="AL43" s="14">
        <f t="shared" si="9"/>
        <v>0.8041301953545883</v>
      </c>
      <c r="AM43" s="14">
        <f t="shared" si="9"/>
        <v>2.0963634414594026</v>
      </c>
      <c r="AN43" s="14">
        <f t="shared" si="9"/>
        <v>-0.40866912685214629</v>
      </c>
      <c r="AO43" s="14">
        <f t="shared" si="9"/>
        <v>8.4039973126755996</v>
      </c>
      <c r="AP43" s="14">
        <f t="shared" si="9"/>
        <v>3.9478575980291311</v>
      </c>
      <c r="AQ43" s="14">
        <f t="shared" si="9"/>
        <v>4.0632295067568123</v>
      </c>
      <c r="AR43" s="14">
        <f t="shared" si="9"/>
        <v>-2.3562516855424462</v>
      </c>
      <c r="AS43" s="14">
        <f t="shared" si="9"/>
        <v>0.97841898960035678</v>
      </c>
      <c r="AT43" s="14">
        <f t="shared" si="9"/>
        <v>2.7101580870733386</v>
      </c>
      <c r="AU43" s="14">
        <f t="shared" si="9"/>
        <v>1.8500064214505869</v>
      </c>
      <c r="AV43" s="14">
        <f t="shared" ref="AV43" si="10">AV42/AU42*100-100</f>
        <v>-1.5572610371788755</v>
      </c>
      <c r="AW43" s="14">
        <f t="shared" ref="AW43:AX43" si="11">AW42/AV42*100-100</f>
        <v>1.7724406569767268</v>
      </c>
      <c r="AX43" s="14">
        <f t="shared" si="11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2">BA42/AZ42*100-100</f>
        <v>-6.1040496738911543E-2</v>
      </c>
      <c r="BB43" s="14">
        <f t="shared" si="12"/>
        <v>0.56428927000324336</v>
      </c>
      <c r="BC43" s="14">
        <f t="shared" si="12"/>
        <v>-0.61056144188937367</v>
      </c>
      <c r="BD43" s="14">
        <f t="shared" si="12"/>
        <v>4.3769288329187361E-2</v>
      </c>
      <c r="BE43" s="14">
        <f t="shared" ref="BE43" si="13">BE42/BD42*100-100</f>
        <v>0.19666852976114058</v>
      </c>
      <c r="BF43" s="14">
        <f t="shared" ref="BF43" si="14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5">BI42/BH42*100-100</f>
        <v>-0.89856195678315487</v>
      </c>
      <c r="BJ43" s="14">
        <f>BJ42/BI42*100-100</f>
        <v>0.25235946619204697</v>
      </c>
      <c r="BK43" s="14">
        <f>BK42/BJ42*100-100</f>
        <v>-0.44186930115689904</v>
      </c>
      <c r="BL43" s="68"/>
      <c r="BM43" s="68"/>
    </row>
    <row r="44" spans="1:65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6">P42/D42*100-100</f>
        <v>58.557211498363387</v>
      </c>
      <c r="Q44" s="14">
        <f t="shared" si="16"/>
        <v>55.84775386444062</v>
      </c>
      <c r="R44" s="14">
        <f t="shared" si="16"/>
        <v>50.143284183699905</v>
      </c>
      <c r="S44" s="14">
        <f t="shared" si="16"/>
        <v>33.484941402381196</v>
      </c>
      <c r="T44" s="14">
        <f t="shared" si="16"/>
        <v>11.915519972191973</v>
      </c>
      <c r="U44" s="14">
        <f t="shared" si="16"/>
        <v>27.513444232164247</v>
      </c>
      <c r="V44" s="14">
        <f t="shared" si="16"/>
        <v>101.79507791228102</v>
      </c>
      <c r="W44" s="14">
        <f t="shared" si="16"/>
        <v>81.917772643436706</v>
      </c>
      <c r="X44" s="14">
        <f t="shared" si="16"/>
        <v>53.838001217019126</v>
      </c>
      <c r="Y44" s="14">
        <f t="shared" si="16"/>
        <v>71.086873203597719</v>
      </c>
      <c r="Z44" s="14">
        <f t="shared" si="16"/>
        <v>45.113877162189425</v>
      </c>
      <c r="AA44" s="14">
        <f t="shared" si="16"/>
        <v>37.382481040563533</v>
      </c>
      <c r="AB44" s="14">
        <f t="shared" si="16"/>
        <v>-3.2108229137039785</v>
      </c>
      <c r="AC44" s="14">
        <f t="shared" si="16"/>
        <v>-7.6562119792913279</v>
      </c>
      <c r="AD44" s="14">
        <f t="shared" si="16"/>
        <v>-16.350638894610768</v>
      </c>
      <c r="AE44" s="14">
        <f t="shared" si="16"/>
        <v>8.3422777591210604</v>
      </c>
      <c r="AF44" s="14">
        <f t="shared" si="16"/>
        <v>30.874911612947898</v>
      </c>
      <c r="AG44" s="14">
        <f t="shared" si="16"/>
        <v>3.0061253787869759</v>
      </c>
      <c r="AH44" s="14">
        <f t="shared" si="16"/>
        <v>-28.555612636349039</v>
      </c>
      <c r="AI44" s="14">
        <f t="shared" si="16"/>
        <v>-24.577280414000327</v>
      </c>
      <c r="AJ44" s="14">
        <f t="shared" si="16"/>
        <v>-19.569974650046348</v>
      </c>
      <c r="AK44" s="14">
        <f t="shared" si="16"/>
        <v>-15.375030268407258</v>
      </c>
      <c r="AL44" s="14">
        <f t="shared" si="16"/>
        <v>-5.1159143556659501</v>
      </c>
      <c r="AM44" s="14">
        <f t="shared" si="16"/>
        <v>0.92653621730465829</v>
      </c>
      <c r="AN44" s="14">
        <f t="shared" si="16"/>
        <v>1.7584314659605269</v>
      </c>
      <c r="AO44" s="14">
        <f t="shared" si="16"/>
        <v>10.852345081032453</v>
      </c>
      <c r="AP44" s="14">
        <f t="shared" si="16"/>
        <v>15.746749715370782</v>
      </c>
      <c r="AQ44" s="14">
        <f t="shared" si="16"/>
        <v>13.304699320567678</v>
      </c>
      <c r="AR44" s="14">
        <f t="shared" si="16"/>
        <v>7.1747456433019181</v>
      </c>
      <c r="AS44" s="14">
        <f t="shared" si="16"/>
        <v>8.7229104834941182</v>
      </c>
      <c r="AT44" s="14">
        <f t="shared" si="16"/>
        <v>15.897642428822294</v>
      </c>
      <c r="AU44" s="14">
        <f t="shared" si="16"/>
        <v>17.411196390516025</v>
      </c>
      <c r="AV44" s="14">
        <f t="shared" ref="AV44" si="17">AV42/AJ42*100-100</f>
        <v>26.251428934008686</v>
      </c>
      <c r="AW44" s="14">
        <f t="shared" ref="AW44:AX44" si="18">AW42/AK42*100-100</f>
        <v>24.202295089267437</v>
      </c>
      <c r="AX44" s="14">
        <f t="shared" si="18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19">BA42/AO42*100-100</f>
        <v>11.639606133078217</v>
      </c>
      <c r="BB44" s="14">
        <f t="shared" si="19"/>
        <v>8.0056665388067643</v>
      </c>
      <c r="BC44" s="14">
        <f t="shared" si="19"/>
        <v>3.1548089490103877</v>
      </c>
      <c r="BD44" s="14">
        <f t="shared" si="19"/>
        <v>5.6902882736676617</v>
      </c>
      <c r="BE44" s="14">
        <f t="shared" ref="BE44" si="20">BE42/AS42*100-100</f>
        <v>4.8720596631861781</v>
      </c>
      <c r="BF44" s="14">
        <f t="shared" ref="BF44" si="21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2">BI42/AW42*100-100</f>
        <v>-0.63228997237897033</v>
      </c>
      <c r="BJ44" s="14">
        <f>BJ42/AX42*100-100</f>
        <v>-0.26325470859434574</v>
      </c>
      <c r="BK44" s="14">
        <f>BK42/AY42*100-100</f>
        <v>-1.1917119862176548</v>
      </c>
      <c r="BL44" s="69"/>
      <c r="BM44" s="69"/>
    </row>
    <row r="46" spans="1:65" ht="15" customHeight="1" x14ac:dyDescent="0.25">
      <c r="A46" s="12" t="s">
        <v>47</v>
      </c>
      <c r="BL46" s="71"/>
      <c r="BM46" s="71"/>
    </row>
    <row r="47" spans="1:65" ht="15" customHeight="1" x14ac:dyDescent="0.25">
      <c r="A47" s="4" t="s">
        <v>27</v>
      </c>
      <c r="B47" s="63">
        <v>1407.27</v>
      </c>
      <c r="C47" s="4"/>
      <c r="F47" s="4"/>
      <c r="G47" s="4"/>
      <c r="H47" s="22"/>
      <c r="I47" s="29"/>
      <c r="BL47"/>
      <c r="BM47"/>
    </row>
    <row r="48" spans="1:65" ht="15" customHeight="1" x14ac:dyDescent="0.25">
      <c r="A48" s="4" t="s">
        <v>14</v>
      </c>
      <c r="B48" s="63">
        <v>1366.67</v>
      </c>
      <c r="C48" s="4"/>
      <c r="F48" s="4"/>
      <c r="G48" s="4"/>
      <c r="H48" s="3"/>
      <c r="I48" s="29"/>
      <c r="BL48"/>
      <c r="BM48"/>
    </row>
    <row r="49" spans="1:65" ht="15" customHeight="1" x14ac:dyDescent="0.25">
      <c r="A49" s="4" t="s">
        <v>19</v>
      </c>
      <c r="B49" s="63">
        <v>1316.67</v>
      </c>
      <c r="C49" s="4"/>
      <c r="F49" s="4"/>
      <c r="G49" s="4"/>
      <c r="H49" s="22"/>
      <c r="I49" s="29"/>
      <c r="BL49"/>
      <c r="BM49"/>
    </row>
    <row r="50" spans="1:65" ht="15" customHeight="1" x14ac:dyDescent="0.25">
      <c r="BL50"/>
      <c r="BM50"/>
    </row>
    <row r="51" spans="1:65" ht="15" customHeight="1" x14ac:dyDescent="0.25">
      <c r="A51" s="12" t="s">
        <v>48</v>
      </c>
      <c r="BL51"/>
      <c r="BM51"/>
    </row>
    <row r="52" spans="1:65" x14ac:dyDescent="0.25">
      <c r="A52" s="4" t="s">
        <v>12</v>
      </c>
      <c r="B52" s="63">
        <v>1055</v>
      </c>
      <c r="C52" s="4"/>
      <c r="H52" s="4"/>
      <c r="I52" s="29"/>
      <c r="BL52"/>
      <c r="BM52"/>
    </row>
    <row r="53" spans="1:65" x14ac:dyDescent="0.25">
      <c r="A53" s="4" t="s">
        <v>10</v>
      </c>
      <c r="B53" s="63">
        <v>1026.43</v>
      </c>
      <c r="C53" s="4"/>
      <c r="H53" s="4"/>
      <c r="I53" s="29"/>
      <c r="BL53"/>
      <c r="BM53"/>
    </row>
    <row r="54" spans="1:65" x14ac:dyDescent="0.25">
      <c r="A54" s="4" t="s">
        <v>34</v>
      </c>
      <c r="B54" s="63">
        <v>1004.2857142857143</v>
      </c>
      <c r="C54" s="4"/>
      <c r="H54" s="4"/>
      <c r="I54" s="29"/>
      <c r="BL54"/>
      <c r="BM54"/>
    </row>
    <row r="55" spans="1:65" x14ac:dyDescent="0.25">
      <c r="BL55"/>
      <c r="BM55"/>
    </row>
    <row r="56" spans="1:65" x14ac:dyDescent="0.25">
      <c r="D56" s="4"/>
      <c r="BL56" s="72"/>
      <c r="BM56" s="72"/>
    </row>
    <row r="57" spans="1:65" x14ac:dyDescent="0.25">
      <c r="BL57" s="72"/>
      <c r="BM57" s="72"/>
    </row>
    <row r="58" spans="1:65" x14ac:dyDescent="0.25">
      <c r="A58" s="4"/>
      <c r="B58" s="22"/>
      <c r="BL58" s="72"/>
      <c r="BM58" s="72"/>
    </row>
    <row r="59" spans="1:65" x14ac:dyDescent="0.25">
      <c r="BL59" s="72"/>
      <c r="BM59" s="72"/>
    </row>
    <row r="60" spans="1:65" x14ac:dyDescent="0.25">
      <c r="BL60" s="72"/>
      <c r="BM60" s="72"/>
    </row>
    <row r="61" spans="1:65" x14ac:dyDescent="0.25">
      <c r="BL61" s="72"/>
      <c r="BM61" s="72"/>
    </row>
    <row r="62" spans="1:65" x14ac:dyDescent="0.25">
      <c r="BL62" s="72"/>
      <c r="BM62" s="72"/>
    </row>
    <row r="63" spans="1:65" x14ac:dyDescent="0.25">
      <c r="BL63" s="72"/>
      <c r="BM63" s="72"/>
    </row>
    <row r="64" spans="1:65" x14ac:dyDescent="0.25">
      <c r="BL64" s="72"/>
      <c r="BM64" s="72"/>
    </row>
    <row r="65" spans="64:65" x14ac:dyDescent="0.25">
      <c r="BL65" s="72"/>
      <c r="BM65" s="72"/>
    </row>
    <row r="66" spans="64:65" x14ac:dyDescent="0.25">
      <c r="BL66" s="72"/>
      <c r="BM66" s="72"/>
    </row>
    <row r="67" spans="64:65" x14ac:dyDescent="0.25">
      <c r="BL67" s="72"/>
      <c r="BM67" s="72"/>
    </row>
    <row r="68" spans="64:65" x14ac:dyDescent="0.25">
      <c r="BL68" s="72"/>
      <c r="BM68" s="72"/>
    </row>
    <row r="69" spans="64:65" x14ac:dyDescent="0.25">
      <c r="BL69" s="72"/>
      <c r="BM69" s="72"/>
    </row>
    <row r="70" spans="64:65" x14ac:dyDescent="0.25">
      <c r="BL70" s="72"/>
      <c r="BM70" s="72"/>
    </row>
    <row r="71" spans="64:65" x14ac:dyDescent="0.25">
      <c r="BL71" s="72"/>
      <c r="BM71" s="72"/>
    </row>
    <row r="72" spans="64:65" x14ac:dyDescent="0.25">
      <c r="BL72" s="72"/>
      <c r="BM72" s="72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2020-07-16T09:13:17Z</dcterms:modified>
</cp:coreProperties>
</file>